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15" i="8" l="1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14" i="8"/>
  <c r="I33" i="8" l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4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4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8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<sst xmlns="http://schemas.openxmlformats.org/spreadsheetml/2006/main" count="81" uniqueCount="64">
  <si>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</si>
  <si>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</si>
  <si>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</si>
  <si>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</si>
  <si>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</si>
  <si>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</si>
  <si>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</si>
  <si>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</si>
  <si>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</si>
  <si>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</si>
  <si>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</si>
  <si>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</si>
  <si>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</si>
  <si>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</si>
  <si>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ГВС (инв.№358)</t>
  </si>
  <si>
    <t>Капитальный ремонт фасада здания  бытовых помещений ГВС ул. Ульяновская,2/4.</t>
  </si>
  <si>
    <t>к Локальной смете № СКС-2022-В-3-89</t>
  </si>
  <si>
    <t>Составил:______________С.М.Ядохна</t>
  </si>
  <si>
    <t>Проверил:______________Е.Г. Зелих</t>
  </si>
  <si>
    <t>Ресурсы подрядчика</t>
  </si>
  <si>
    <t xml:space="preserve">          Материалы</t>
  </si>
  <si>
    <t>01.7.03.01-0001</t>
  </si>
  <si>
    <t>Вода</t>
  </si>
  <si>
    <t>м3</t>
  </si>
  <si>
    <t>01.7.16.02-0001</t>
  </si>
  <si>
    <t>Детали деревянные лесов из пиломатериалов хвойных пород</t>
  </si>
  <si>
    <t>01.7.16.02-0003</t>
  </si>
  <si>
    <t>Детали стальных трубчатых лесов, укомплектованные пробками, крючками и хомутами, окрашенные</t>
  </si>
  <si>
    <t>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</si>
  <si>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</si>
  <si>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</si>
  <si>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</si>
  <si>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</si>
  <si>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</si>
  <si>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</si>
  <si>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</si>
  <si>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</si>
  <si>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</si>
  <si>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</si>
  <si>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11.2.13.06-0011</t>
  </si>
  <si>
    <t>Щиты настила, все толщины</t>
  </si>
  <si>
    <t>14.4.01.19-0001</t>
  </si>
  <si>
    <t>Грунтовка химстойкая на основе сополимера виниловых смол, коричневая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</si>
  <si>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</si>
  <si>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</si>
  <si>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14.5.09.11-0102</t>
  </si>
  <si>
    <t>Уайт-спирит</t>
  </si>
  <si>
    <t>14.5.11.01-0001</t>
  </si>
  <si>
    <t>Шпатлевка клеевая</t>
  </si>
  <si>
    <t>14.5.11.01-0003</t>
  </si>
  <si>
    <t>Шпатлевка масляно-клеевая</t>
  </si>
  <si>
    <t>14.5.11.08-0002</t>
  </si>
  <si>
    <t>Шпатлевка поливинилхлоридная ХВ-004</t>
  </si>
  <si>
    <t>ФССЦ-14.3.02.01-0219</t>
  </si>
  <si>
    <t>Краска водоэмульсионная ВЭАК-1180</t>
  </si>
  <si>
    <t>ФССЦ-14.4.01.04-0001</t>
  </si>
  <si>
    <t>Грунтовка: для внутренних работ ВАК-01-У</t>
  </si>
  <si>
    <t>ФССЦ-14.4.02.04-0013</t>
  </si>
  <si>
    <t>Краска для наружных работ, темно-серая</t>
  </si>
  <si>
    <t>ФССЦ-14.4.02.04-0182</t>
  </si>
  <si>
    <t>Краска масляная и алкидная цветная, готовая к применению для наружных работ МА-15, белая</t>
  </si>
  <si>
    <t>ФССЦ-14.4.02.07-0002</t>
  </si>
  <si>
    <t>Эмаль перхлорвиниловая фасадная ХВ-161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</si>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</sst>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" fontId="6" fillId="0" borderId="0" xfId="3" applyNumberFormat="1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0"/>
  <sheetViews>
    <sheetView showGridLines="0" tabSelected="1" topLeftCell="A26" zoomScaleNormal="100" zoomScaleSheetLayoutView="100" workbookViewId="0">
      <selection activeCell="C47" sqref="C47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21875" style="4" customWidth="1"/>
    <col min="8" max="8" width="11.109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2" t="s">
        <v>15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16</v>
      </c>
    </row>
    <row r="6" spans="1:9" ht="12.6" x14ac:dyDescent="0.2">
      <c r="B6" s="8"/>
      <c r="I6" s="12"/>
    </row>
    <row r="7" spans="1:9" ht="5.25" customHeight="1" x14ac:dyDescent="0.2">
      <c r="B7" s="8"/>
    </row>
    <row r="8" spans="1:9" s="3" customFormat="1" ht="18.75" customHeight="1" x14ac:dyDescent="0.2">
      <c r="A8" s="13" t="s">
        <v>10</v>
      </c>
      <c r="B8" s="15" t="s">
        <v>2</v>
      </c>
      <c r="C8" s="13" t="s">
        <v>11</v>
      </c>
      <c r="D8" s="13" t="s">
        <v>12</v>
      </c>
      <c r="E8" s="13" t="s">
        <v>4</v>
      </c>
      <c r="F8" s="18" t="s">
        <v>5</v>
      </c>
      <c r="G8" s="19"/>
      <c r="H8" s="19"/>
      <c r="I8" s="20"/>
    </row>
    <row r="9" spans="1:9" s="3" customFormat="1" ht="33" customHeight="1" x14ac:dyDescent="0.2">
      <c r="A9" s="14"/>
      <c r="B9" s="16"/>
      <c r="C9" s="14"/>
      <c r="D9" s="14"/>
      <c r="E9" s="14"/>
      <c r="F9" s="17" t="s">
        <v>6</v>
      </c>
      <c r="G9" s="17"/>
      <c r="H9" s="17" t="s">
        <v>7</v>
      </c>
      <c r="I9" s="17"/>
    </row>
    <row r="10" spans="1:9" s="3" customFormat="1" ht="16.5" customHeight="1" x14ac:dyDescent="0.2">
      <c r="A10" s="24"/>
      <c r="B10" s="25"/>
      <c r="C10" s="24"/>
      <c r="D10" s="24"/>
      <c r="E10" s="24"/>
      <c r="F10" s="9" t="s">
        <v>8</v>
      </c>
      <c r="G10" s="9" t="s">
        <v>9</v>
      </c>
      <c r="H10" s="9" t="s">
        <v>8</v>
      </c>
      <c r="I10" s="9" t="s">
        <v>9</v>
      </c>
    </row>
    <row r="11" spans="1:9" s="3" customFormat="1" ht="12.6" x14ac:dyDescent="0.2">
      <c r="A11" s="21">
        <v>1</v>
      </c>
      <c r="B11" s="22" t="s">
        <v>13</v>
      </c>
      <c r="C11" s="21">
        <v>3</v>
      </c>
      <c r="D11" s="21">
        <v>4</v>
      </c>
      <c r="E11" s="21">
        <v>5</v>
      </c>
      <c r="F11" s="23">
        <v>6</v>
      </c>
      <c r="G11" s="23">
        <v>7</v>
      </c>
      <c r="H11" s="23">
        <v>8</v>
      </c>
      <c r="I11" s="23">
        <v>9</v>
      </c>
    </row>
    <row r="12" spans="1:9" ht="18.45" customHeight="1" x14ac:dyDescent="0.2">
      <c r="A12" s="26" t="s">
        <v>19</v>
      </c>
      <c r="B12" s="27"/>
      <c r="C12" s="27"/>
      <c r="D12" s="27"/>
      <c r="E12" s="27"/>
      <c r="F12" s="27"/>
      <c r="G12" s="27"/>
      <c r="H12" s="27"/>
      <c r="I12" s="27"/>
    </row>
    <row r="13" spans="1:9" ht="18.45" customHeight="1" x14ac:dyDescent="0.2">
      <c r="A13" s="26" t="s">
        <v>20</v>
      </c>
      <c r="B13" s="27"/>
      <c r="C13" s="27"/>
      <c r="D13" s="27"/>
      <c r="E13" s="27"/>
      <c r="F13" s="27"/>
      <c r="G13" s="27"/>
      <c r="H13" s="27"/>
      <c r="I13" s="27"/>
    </row>
    <row r="14" spans="1:9" ht="22.8" x14ac:dyDescent="0.2">
      <c r="A14" s="28">
        <v>1</v>
      </c>
      <c r="B14" s="29" t="s">
        <v>21</v>
      </c>
      <c r="C14" s="28" t="s">
        <v>22</v>
      </c>
      <c r="D14" s="30" t="s">
        <v>23</v>
      </c>
      <c r="E14" s="30">
        <v>0.40215000000000001</v>
      </c>
      <c r="F14" s="31">
        <v>2.44</v>
      </c>
      <c r="G14" s="31">
        <v>0.98</v>
      </c>
      <c r="H14" s="38">
        <f>F14*7.96</f>
        <v>19.4224</v>
      </c>
      <c r="I14" s="38">
        <f>E14*H14</f>
        <v>7.8107181600000004</v>
      </c>
    </row>
    <row r="15" spans="1:9" ht="22.8" x14ac:dyDescent="0.2">
      <c r="A15" s="28">
        <v>2</v>
      </c>
      <c r="B15" s="29" t="s">
        <v>24</v>
      </c>
      <c r="C15" s="28" t="s">
        <v>25</v>
      </c>
      <c r="D15" s="30" t="s">
        <v>23</v>
      </c>
      <c r="E15" s="30">
        <v>1.17E-2</v>
      </c>
      <c r="F15" s="31">
        <v>1100</v>
      </c>
      <c r="G15" s="31">
        <v>12.87</v>
      </c>
      <c r="H15" s="38">
        <f t="shared" ref="H15:H32" si="0">F15*7.96</f>
        <v>8756</v>
      </c>
      <c r="I15" s="38">
        <f t="shared" ref="I15:I32" si="1">E15*H15</f>
        <v>102.4452</v>
      </c>
    </row>
    <row r="16" spans="1:9" ht="34.200000000000003" x14ac:dyDescent="0.2">
      <c r="A16" s="28">
        <v>3</v>
      </c>
      <c r="B16" s="29" t="s">
        <v>26</v>
      </c>
      <c r="C16" s="28" t="s">
        <v>27</v>
      </c>
      <c r="D16" s="30" t="s">
        <v>28</v>
      </c>
      <c r="E16" s="30">
        <v>4.5499999999999999E-2</v>
      </c>
      <c r="F16" s="31">
        <v>6102</v>
      </c>
      <c r="G16" s="31">
        <v>277.64</v>
      </c>
      <c r="H16" s="38">
        <f t="shared" si="0"/>
        <v>48571.92</v>
      </c>
      <c r="I16" s="38">
        <f t="shared" si="1"/>
        <v>2210.0223599999999</v>
      </c>
    </row>
    <row r="17" spans="1:9" ht="22.8" x14ac:dyDescent="0.2">
      <c r="A17" s="28">
        <v>4</v>
      </c>
      <c r="B17" s="29" t="s">
        <v>29</v>
      </c>
      <c r="C17" s="28" t="s">
        <v>30</v>
      </c>
      <c r="D17" s="30" t="s">
        <v>31</v>
      </c>
      <c r="E17" s="30">
        <v>0.33</v>
      </c>
      <c r="F17" s="31">
        <v>72.319999999999993</v>
      </c>
      <c r="G17" s="31">
        <v>23.86</v>
      </c>
      <c r="H17" s="38">
        <f t="shared" si="0"/>
        <v>575.66719999999998</v>
      </c>
      <c r="I17" s="38">
        <f t="shared" si="1"/>
        <v>189.97017600000001</v>
      </c>
    </row>
    <row r="18" spans="1:9" ht="22.8" x14ac:dyDescent="0.2">
      <c r="A18" s="28">
        <v>5</v>
      </c>
      <c r="B18" s="29" t="s">
        <v>32</v>
      </c>
      <c r="C18" s="28" t="s">
        <v>33</v>
      </c>
      <c r="D18" s="30" t="s">
        <v>34</v>
      </c>
      <c r="E18" s="30">
        <v>0.81938999999999995</v>
      </c>
      <c r="F18" s="31">
        <v>1.82</v>
      </c>
      <c r="G18" s="31">
        <v>1.49</v>
      </c>
      <c r="H18" s="38">
        <f t="shared" si="0"/>
        <v>14.4872</v>
      </c>
      <c r="I18" s="38">
        <f t="shared" si="1"/>
        <v>11.870666807999999</v>
      </c>
    </row>
    <row r="19" spans="1:9" ht="22.8" x14ac:dyDescent="0.2">
      <c r="A19" s="28">
        <v>6</v>
      </c>
      <c r="B19" s="29" t="s">
        <v>35</v>
      </c>
      <c r="C19" s="28" t="s">
        <v>36</v>
      </c>
      <c r="D19" s="30" t="s">
        <v>23</v>
      </c>
      <c r="E19" s="30">
        <v>3.5244E-3</v>
      </c>
      <c r="F19" s="31">
        <v>74.58</v>
      </c>
      <c r="G19" s="31">
        <v>0.27</v>
      </c>
      <c r="H19" s="38">
        <f t="shared" si="0"/>
        <v>593.65679999999998</v>
      </c>
      <c r="I19" s="38">
        <f t="shared" si="1"/>
        <v>2.0922840259199997</v>
      </c>
    </row>
    <row r="20" spans="1:9" ht="22.8" x14ac:dyDescent="0.2">
      <c r="A20" s="28">
        <v>7</v>
      </c>
      <c r="B20" s="29" t="s">
        <v>37</v>
      </c>
      <c r="C20" s="28" t="s">
        <v>38</v>
      </c>
      <c r="D20" s="30" t="s">
        <v>23</v>
      </c>
      <c r="E20" s="30">
        <v>2.5608</v>
      </c>
      <c r="F20" s="31">
        <v>517.91</v>
      </c>
      <c r="G20" s="31">
        <v>1326.26</v>
      </c>
      <c r="H20" s="38">
        <f t="shared" si="0"/>
        <v>4122.5635999999995</v>
      </c>
      <c r="I20" s="38">
        <f t="shared" si="1"/>
        <v>10557.060866879998</v>
      </c>
    </row>
    <row r="21" spans="1:9" ht="22.8" x14ac:dyDescent="0.2">
      <c r="A21" s="28">
        <v>8</v>
      </c>
      <c r="B21" s="29" t="s">
        <v>39</v>
      </c>
      <c r="C21" s="28" t="s">
        <v>40</v>
      </c>
      <c r="D21" s="30" t="s">
        <v>31</v>
      </c>
      <c r="E21" s="30">
        <v>4.42</v>
      </c>
      <c r="F21" s="31">
        <v>35.22</v>
      </c>
      <c r="G21" s="31">
        <v>155.66999999999999</v>
      </c>
      <c r="H21" s="38">
        <f t="shared" si="0"/>
        <v>280.35120000000001</v>
      </c>
      <c r="I21" s="38">
        <f t="shared" si="1"/>
        <v>1239.152304</v>
      </c>
    </row>
    <row r="22" spans="1:9" ht="22.8" x14ac:dyDescent="0.2">
      <c r="A22" s="28">
        <v>9</v>
      </c>
      <c r="B22" s="29" t="s">
        <v>41</v>
      </c>
      <c r="C22" s="28" t="s">
        <v>42</v>
      </c>
      <c r="D22" s="30" t="s">
        <v>28</v>
      </c>
      <c r="E22" s="30">
        <v>3.0332399999999999E-2</v>
      </c>
      <c r="F22" s="31">
        <v>18362</v>
      </c>
      <c r="G22" s="31">
        <v>556.96</v>
      </c>
      <c r="H22" s="38">
        <f t="shared" si="0"/>
        <v>146161.51999999999</v>
      </c>
      <c r="I22" s="38">
        <f t="shared" si="1"/>
        <v>4433.4296892479997</v>
      </c>
    </row>
    <row r="23" spans="1:9" ht="45.6" x14ac:dyDescent="0.2">
      <c r="A23" s="28">
        <v>10</v>
      </c>
      <c r="B23" s="29" t="s">
        <v>43</v>
      </c>
      <c r="C23" s="28" t="s">
        <v>44</v>
      </c>
      <c r="D23" s="30" t="s">
        <v>28</v>
      </c>
      <c r="E23" s="30">
        <v>1.124E-3</v>
      </c>
      <c r="F23" s="31">
        <v>16950</v>
      </c>
      <c r="G23" s="31">
        <v>19.05</v>
      </c>
      <c r="H23" s="38">
        <f t="shared" si="0"/>
        <v>134922</v>
      </c>
      <c r="I23" s="38">
        <f t="shared" si="1"/>
        <v>151.65232800000001</v>
      </c>
    </row>
    <row r="24" spans="1:9" ht="22.8" x14ac:dyDescent="0.2">
      <c r="A24" s="28">
        <v>11</v>
      </c>
      <c r="B24" s="29" t="s">
        <v>45</v>
      </c>
      <c r="C24" s="28" t="s">
        <v>46</v>
      </c>
      <c r="D24" s="30" t="s">
        <v>34</v>
      </c>
      <c r="E24" s="30">
        <v>3.0144000000000002</v>
      </c>
      <c r="F24" s="31">
        <v>6.67</v>
      </c>
      <c r="G24" s="31">
        <v>20.11</v>
      </c>
      <c r="H24" s="38">
        <f t="shared" si="0"/>
        <v>53.093199999999996</v>
      </c>
      <c r="I24" s="38">
        <f t="shared" si="1"/>
        <v>160.04414208</v>
      </c>
    </row>
    <row r="25" spans="1:9" ht="22.8" x14ac:dyDescent="0.2">
      <c r="A25" s="28">
        <v>12</v>
      </c>
      <c r="B25" s="29" t="s">
        <v>47</v>
      </c>
      <c r="C25" s="28" t="s">
        <v>48</v>
      </c>
      <c r="D25" s="30" t="s">
        <v>28</v>
      </c>
      <c r="E25" s="30">
        <v>9.136E-3</v>
      </c>
      <c r="F25" s="31">
        <v>4294</v>
      </c>
      <c r="G25" s="31">
        <v>39.229999999999997</v>
      </c>
      <c r="H25" s="38">
        <f t="shared" si="0"/>
        <v>34180.239999999998</v>
      </c>
      <c r="I25" s="38">
        <f t="shared" si="1"/>
        <v>312.27067263999999</v>
      </c>
    </row>
    <row r="26" spans="1:9" ht="22.8" x14ac:dyDescent="0.2">
      <c r="A26" s="28">
        <v>13</v>
      </c>
      <c r="B26" s="29" t="s">
        <v>49</v>
      </c>
      <c r="C26" s="28" t="s">
        <v>50</v>
      </c>
      <c r="D26" s="30" t="s">
        <v>28</v>
      </c>
      <c r="E26" s="30">
        <v>4.35E-4</v>
      </c>
      <c r="F26" s="31">
        <v>2898.5</v>
      </c>
      <c r="G26" s="31">
        <v>1.26</v>
      </c>
      <c r="H26" s="38">
        <f t="shared" si="0"/>
        <v>23072.06</v>
      </c>
      <c r="I26" s="38">
        <f t="shared" si="1"/>
        <v>10.036346100000001</v>
      </c>
    </row>
    <row r="27" spans="1:9" ht="22.8" x14ac:dyDescent="0.2">
      <c r="A27" s="28">
        <v>14</v>
      </c>
      <c r="B27" s="29" t="s">
        <v>51</v>
      </c>
      <c r="C27" s="28" t="s">
        <v>52</v>
      </c>
      <c r="D27" s="30" t="s">
        <v>28</v>
      </c>
      <c r="E27" s="30">
        <v>5.67E-2</v>
      </c>
      <c r="F27" s="31">
        <v>16950</v>
      </c>
      <c r="G27" s="31">
        <v>961.07</v>
      </c>
      <c r="H27" s="38">
        <f t="shared" si="0"/>
        <v>134922</v>
      </c>
      <c r="I27" s="38">
        <f t="shared" si="1"/>
        <v>7650.0774000000001</v>
      </c>
    </row>
    <row r="28" spans="1:9" ht="34.200000000000003" x14ac:dyDescent="0.2">
      <c r="A28" s="28">
        <v>15</v>
      </c>
      <c r="B28" s="29" t="s">
        <v>53</v>
      </c>
      <c r="C28" s="28" t="s">
        <v>54</v>
      </c>
      <c r="D28" s="30" t="s">
        <v>28</v>
      </c>
      <c r="E28" s="30">
        <v>5.6999999999999998E-4</v>
      </c>
      <c r="F28" s="31">
        <v>15481</v>
      </c>
      <c r="G28" s="31">
        <v>8.82</v>
      </c>
      <c r="H28" s="38">
        <f t="shared" si="0"/>
        <v>123228.76</v>
      </c>
      <c r="I28" s="38">
        <f t="shared" si="1"/>
        <v>70.2403932</v>
      </c>
    </row>
    <row r="29" spans="1:9" ht="34.200000000000003" x14ac:dyDescent="0.2">
      <c r="A29" s="28">
        <v>16</v>
      </c>
      <c r="B29" s="29" t="s">
        <v>55</v>
      </c>
      <c r="C29" s="28" t="s">
        <v>56</v>
      </c>
      <c r="D29" s="30" t="s">
        <v>28</v>
      </c>
      <c r="E29" s="30">
        <v>1.55E-4</v>
      </c>
      <c r="F29" s="31">
        <v>11300</v>
      </c>
      <c r="G29" s="31">
        <v>1.75</v>
      </c>
      <c r="H29" s="38">
        <f t="shared" si="0"/>
        <v>89948</v>
      </c>
      <c r="I29" s="38">
        <f t="shared" si="1"/>
        <v>13.941940000000001</v>
      </c>
    </row>
    <row r="30" spans="1:9" ht="34.200000000000003" x14ac:dyDescent="0.2">
      <c r="A30" s="28">
        <v>17</v>
      </c>
      <c r="B30" s="29" t="s">
        <v>57</v>
      </c>
      <c r="C30" s="28" t="s">
        <v>58</v>
      </c>
      <c r="D30" s="30" t="s">
        <v>28</v>
      </c>
      <c r="E30" s="30">
        <v>8.9999999999999998E-4</v>
      </c>
      <c r="F30" s="31">
        <v>25334.91</v>
      </c>
      <c r="G30" s="31">
        <v>22.8</v>
      </c>
      <c r="H30" s="38">
        <f t="shared" si="0"/>
        <v>201665.8836</v>
      </c>
      <c r="I30" s="38">
        <f t="shared" si="1"/>
        <v>181.49929524000001</v>
      </c>
    </row>
    <row r="31" spans="1:9" ht="34.200000000000003" x14ac:dyDescent="0.2">
      <c r="A31" s="28">
        <v>18</v>
      </c>
      <c r="B31" s="29" t="s">
        <v>59</v>
      </c>
      <c r="C31" s="28" t="s">
        <v>60</v>
      </c>
      <c r="D31" s="30" t="s">
        <v>28</v>
      </c>
      <c r="E31" s="30">
        <v>4.4200000000000003E-3</v>
      </c>
      <c r="F31" s="31">
        <v>22638.2</v>
      </c>
      <c r="G31" s="31">
        <v>100.06</v>
      </c>
      <c r="H31" s="38">
        <f t="shared" si="0"/>
        <v>180200.07200000001</v>
      </c>
      <c r="I31" s="38">
        <f t="shared" si="1"/>
        <v>796.48431824000011</v>
      </c>
    </row>
    <row r="32" spans="1:9" ht="34.200000000000003" x14ac:dyDescent="0.2">
      <c r="A32" s="32">
        <v>19</v>
      </c>
      <c r="B32" s="33" t="s">
        <v>61</v>
      </c>
      <c r="C32" s="32" t="s">
        <v>62</v>
      </c>
      <c r="D32" s="34" t="s">
        <v>28</v>
      </c>
      <c r="E32" s="34">
        <v>0.10100000000000001</v>
      </c>
      <c r="F32" s="35">
        <v>15989</v>
      </c>
      <c r="G32" s="35">
        <v>1614.89</v>
      </c>
      <c r="H32" s="38">
        <f t="shared" si="0"/>
        <v>127272.44</v>
      </c>
      <c r="I32" s="38">
        <f t="shared" si="1"/>
        <v>12854.516440000001</v>
      </c>
    </row>
    <row r="33" spans="1:9" ht="25.8" customHeight="1" x14ac:dyDescent="0.2">
      <c r="A33" s="40" t="s">
        <v>63</v>
      </c>
      <c r="B33" s="41"/>
      <c r="C33" s="41"/>
      <c r="D33" s="41"/>
      <c r="E33" s="41"/>
      <c r="F33" s="42"/>
      <c r="G33" s="39">
        <v>285778.8</v>
      </c>
      <c r="H33" s="36"/>
      <c r="I33" s="39">
        <f>SUM(I14:I32)</f>
        <v>40954.617540621926</v>
      </c>
    </row>
    <row r="34" spans="1:9" x14ac:dyDescent="0.2">
      <c r="A34" s="11"/>
      <c r="G34" s="37"/>
      <c r="H34" s="37"/>
      <c r="I34" s="43"/>
    </row>
    <row r="35" spans="1:9" ht="13.2" x14ac:dyDescent="0.2">
      <c r="B35" s="45"/>
    </row>
    <row r="36" spans="1:9" ht="15.6" x14ac:dyDescent="0.2">
      <c r="B36" s="44"/>
    </row>
    <row r="37" spans="1:9" ht="15.6" x14ac:dyDescent="0.2">
      <c r="B37" s="44"/>
    </row>
    <row r="38" spans="1:9" x14ac:dyDescent="0.2">
      <c r="A38" s="10" t="s">
        <v>17</v>
      </c>
    </row>
    <row r="40" spans="1:9" x14ac:dyDescent="0.2">
      <c r="A40" s="10" t="s">
        <v>18</v>
      </c>
    </row>
  </sheetData>
  <mergeCells count="11">
    <mergeCell ref="A12:I12"/>
    <mergeCell ref="A13:I13"/>
    <mergeCell ref="A33:F33"/>
    <mergeCell ref="H9:I9"/>
    <mergeCell ref="F8:I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2022-07-26T07:31:59Z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